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st Sheet" sheetId="2" state="visible" r:id="rId2"/>
    <sheet xmlns:r="http://schemas.openxmlformats.org/officeDocument/2006/relationships" name="Pricing" sheetId="3" state="visible" r:id="rId3"/>
    <sheet xmlns:r="http://schemas.openxmlformats.org/officeDocument/2006/relationships" name="Scenar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%"/>
    <numFmt numFmtId="166" formatCode="0.0&quot;x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672"/>
      <sz val="9"/>
    </font>
    <font>
      <name val="Calibri"/>
      <b val="1"/>
      <color rgb="000E8577"/>
      <sz val="12"/>
    </font>
    <font>
      <name val="Calibri"/>
      <sz val="10"/>
    </font>
    <font>
      <b val="1"/>
      <color rgb="000E8577"/>
    </font>
    <font>
      <name val="Calibri"/>
      <b val="1"/>
      <color rgb="00FFFFFF"/>
      <sz val="10"/>
    </font>
    <font>
      <name val="Calibri"/>
      <b val="1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B0E11"/>
      </patternFill>
    </fill>
    <fill>
      <patternFill patternType="solid">
        <fgColor rgb="000E8577"/>
      </patternFill>
    </fill>
    <fill>
      <patternFill patternType="solid">
        <fgColor rgb="00FFFDF0"/>
      </patternFill>
    </fill>
    <fill>
      <patternFill patternType="solid">
        <fgColor rgb="00FFFFFF"/>
      </patternFill>
    </fill>
    <fill>
      <patternFill patternType="solid">
        <fgColor rgb="00F3F5F7"/>
      </patternFill>
    </fill>
  </fills>
  <borders count="2">
    <border>
      <left/>
      <right/>
      <top/>
      <bottom/>
      <diagonal/>
    </border>
    <border>
      <left style="thin">
        <color rgb="00DFE4E9"/>
      </left>
      <right style="thin">
        <color rgb="00DFE4E9"/>
      </right>
      <top style="thin">
        <color rgb="00DFE4E9"/>
      </top>
      <bottom style="thin">
        <color rgb="00DFE4E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3" borderId="0" applyAlignment="1" pivotButton="0" quotePrefix="0" xfId="0">
      <alignment vertical="center" indent="1"/>
    </xf>
    <xf numFmtId="0" fontId="7" fillId="0" borderId="0" pivotButton="0" quotePrefix="0" xfId="0"/>
    <xf numFmtId="0" fontId="7" fillId="4" borderId="1" pivotButton="0" quotePrefix="0" xfId="0"/>
    <xf numFmtId="9" fontId="7" fillId="4" borderId="1" pivotButton="0" quotePrefix="0" xfId="0"/>
    <xf numFmtId="0" fontId="6" fillId="3" borderId="1" applyAlignment="1" pivotButton="0" quotePrefix="0" xfId="0">
      <alignment vertical="center" wrapText="1" indent="1"/>
    </xf>
    <xf numFmtId="0" fontId="4" fillId="0" borderId="1" pivotButton="0" quotePrefix="0" xfId="0"/>
    <xf numFmtId="164" fontId="4" fillId="4" borderId="1" pivotButton="0" quotePrefix="0" xfId="0"/>
    <xf numFmtId="4" fontId="4" fillId="4" borderId="1" pivotButton="0" quotePrefix="0" xfId="0"/>
    <xf numFmtId="4" fontId="4" fillId="0" borderId="1" pivotButton="0" quotePrefix="0" xfId="0"/>
    <xf numFmtId="0" fontId="2" fillId="0" borderId="1" pivotButton="0" quotePrefix="0" xfId="0"/>
    <xf numFmtId="164" fontId="4" fillId="5" borderId="1" pivotButton="0" quotePrefix="0" xfId="0"/>
    <xf numFmtId="4" fontId="4" fillId="5" borderId="1" pivotButton="0" quotePrefix="0" xfId="0"/>
    <xf numFmtId="0" fontId="0" fillId="6" borderId="1" pivotButton="0" quotePrefix="0" xfId="0"/>
    <xf numFmtId="0" fontId="7" fillId="6" borderId="1" pivotButton="0" quotePrefix="0" xfId="0"/>
    <xf numFmtId="4" fontId="7" fillId="6" borderId="1" pivotButton="0" quotePrefix="0" xfId="0"/>
    <xf numFmtId="0" fontId="0" fillId="2" borderId="1" pivotButton="0" quotePrefix="0" xfId="0"/>
    <xf numFmtId="0" fontId="8" fillId="2" borderId="1" pivotButton="0" quotePrefix="0" xfId="0"/>
    <xf numFmtId="4" fontId="8" fillId="2" borderId="1" pivotButton="0" quotePrefix="0" xfId="0"/>
    <xf numFmtId="0" fontId="2" fillId="0" borderId="0" applyAlignment="1" pivotButton="0" quotePrefix="0" xfId="0">
      <alignment vertical="center" wrapText="1" indent="1"/>
    </xf>
    <xf numFmtId="165" fontId="4" fillId="0" borderId="1" pivotButton="0" quotePrefix="0" xfId="0"/>
    <xf numFmtId="9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>
        <is>
          <t>Garment Cost Sheet &amp; Landed Cost Calculator</t>
        </is>
      </c>
    </row>
    <row r="2" ht="18" customHeight="1">
      <c r="A2" s="2" t="inlineStr">
        <is>
          <t>apparelconsulting.us</t>
        </is>
      </c>
    </row>
    <row r="4" ht="24" customHeight="1">
      <c r="B4" s="3" t="inlineStr">
        <is>
          <t>What this does</t>
        </is>
      </c>
    </row>
    <row r="5" ht="28" customHeight="1">
      <c r="B5" s="4" t="inlineStr">
        <is>
          <t>Builds a garment cost from fabric and labour up, adds freight and duty to get a true landed cost, then shows what margin your price actually delivers in each channel.</t>
        </is>
      </c>
    </row>
    <row r="6" ht="24" customHeight="1">
      <c r="B6" s="3" t="inlineStr">
        <is>
          <t>Why bother</t>
        </is>
      </c>
    </row>
    <row r="7" ht="42" customHeight="1">
      <c r="B7" s="4" t="inlineStr">
        <is>
          <t>Factory price is not product cost. Brands that price off the factory quote alone routinely discover their 60% margin is nearer 35% once the goods are in the warehouse. Landed cost is the only number worth pricing from.</t>
        </is>
      </c>
    </row>
    <row r="8" ht="24" customHeight="1">
      <c r="B8" s="3" t="inlineStr">
        <is>
          <t>How to use it</t>
        </is>
      </c>
    </row>
    <row r="9" ht="15" customHeight="1">
      <c r="A9" s="5" t="inlineStr">
        <is>
          <t>•</t>
        </is>
      </c>
      <c r="B9" s="4" t="inlineStr">
        <is>
          <t>Fill the shaded cells on Cost Sheet. Everything else is calculated.</t>
        </is>
      </c>
    </row>
    <row r="10" ht="15" customHeight="1">
      <c r="A10" s="5" t="inlineStr">
        <is>
          <t>•</t>
        </is>
      </c>
      <c r="B10" s="4" t="inlineStr">
        <is>
          <t>Set the quantity and FX rate at the top — per-unit development amortisation depends on the quantity.</t>
        </is>
      </c>
    </row>
    <row r="11" ht="28" customHeight="1">
      <c r="A11" s="5" t="inlineStr">
        <is>
          <t>•</t>
        </is>
      </c>
      <c r="B11" s="4" t="inlineStr">
        <is>
          <t>Pricing shows the margin your price gives at DTC and wholesale, and the price needed to hit a target margin.</t>
        </is>
      </c>
    </row>
    <row r="12" ht="15" customHeight="1">
      <c r="A12" s="5" t="inlineStr">
        <is>
          <t>•</t>
        </is>
      </c>
      <c r="B12" s="4" t="inlineStr">
        <is>
          <t>Scenarios lets you compare three quantities or three factories side by side.</t>
        </is>
      </c>
    </row>
    <row r="13" ht="24" customHeight="1">
      <c r="B13" s="3" t="inlineStr">
        <is>
          <t>Attack the cost in this order</t>
        </is>
      </c>
    </row>
    <row r="14" ht="15" customHeight="1">
      <c r="A14" s="5" t="inlineStr">
        <is>
          <t>•</t>
        </is>
      </c>
      <c r="B14" s="4" t="inlineStr">
        <is>
          <t>Fabric — a different weight, width, mill or a stock programme</t>
        </is>
      </c>
    </row>
    <row r="15" ht="15" customHeight="1">
      <c r="A15" s="5" t="inlineStr">
        <is>
          <t>•</t>
        </is>
      </c>
      <c r="B15" s="4" t="inlineStr">
        <is>
          <t>Construction — an operation that adds cost without adding value</t>
        </is>
      </c>
    </row>
    <row r="16" ht="15" customHeight="1">
      <c r="A16" s="5" t="inlineStr">
        <is>
          <t>•</t>
        </is>
      </c>
      <c r="B16" s="4" t="inlineStr">
        <is>
          <t>Trims — branded hardware versus stock equivalents</t>
        </is>
      </c>
    </row>
    <row r="17" ht="15" customHeight="1">
      <c r="A17" s="5" t="inlineStr">
        <is>
          <t>•</t>
        </is>
      </c>
      <c r="B17" s="4" t="inlineStr">
        <is>
          <t>Quantity — find where the price breaks actually fall</t>
        </is>
      </c>
    </row>
    <row r="18" ht="15" customHeight="1">
      <c r="A18" s="5" t="inlineStr">
        <is>
          <t>•</t>
        </is>
      </c>
      <c r="B18" s="4" t="inlineStr">
        <is>
          <t>Factory — the same garment, a better-matched plant</t>
        </is>
      </c>
    </row>
    <row r="19" ht="15" customHeight="1">
      <c r="A19" s="5" t="inlineStr">
        <is>
          <t>•</t>
        </is>
      </c>
      <c r="B19" s="4" t="inlineStr">
        <is>
          <t>Country — only when volume justifies the move</t>
        </is>
      </c>
    </row>
    <row r="20" ht="24" customHeight="1">
      <c r="B20" s="3" t="inlineStr">
        <is>
          <t>Do not forget</t>
        </is>
      </c>
    </row>
    <row r="21" ht="28" customHeight="1">
      <c r="B21" s="4" t="inlineStr">
        <is>
          <t>Development (patterns, grading, sample fabric at minimum purchase quantities, sample rounds, shipping) is real money. Amortised over a small first run it is often the largest single line on the sheet.</t>
        </is>
      </c>
    </row>
    <row r="23">
      <c r="B23" s="6" t="inlineStr">
        <is>
          <t>Free to use and adapt. Built by Apparel Consulting — apparelconsulting.us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3" customWidth="1" min="3" max="3"/>
    <col width="13" customWidth="1" min="4" max="4"/>
    <col width="14" customWidth="1" min="5" max="5"/>
    <col width="44" customWidth="1" min="6" max="6"/>
  </cols>
  <sheetData>
    <row r="1" ht="30" customHeight="1">
      <c r="A1" s="1" t="inlineStr">
        <is>
          <t>Garment Cost Sheet</t>
        </is>
      </c>
    </row>
    <row r="2" ht="18" customHeight="1">
      <c r="A2" s="2" t="inlineStr">
        <is>
          <t>Fill the shaded cells only</t>
        </is>
      </c>
    </row>
    <row r="4" ht="20" customHeight="1">
      <c r="A4" s="7" t="inlineStr">
        <is>
          <t>ORDER INPUTS</t>
        </is>
      </c>
    </row>
    <row r="5">
      <c r="B5" s="8" t="inlineStr">
        <is>
          <t>Order quantity (units)</t>
        </is>
      </c>
      <c r="C5" s="9" t="n">
        <v>300</v>
      </c>
      <c r="F5" s="6" t="inlineStr">
        <is>
          <t>Development costs are amortised over this</t>
        </is>
      </c>
    </row>
    <row r="6">
      <c r="B6" s="8" t="inlineStr">
        <is>
          <t>Currency / FX rate to USD</t>
        </is>
      </c>
      <c r="C6" s="9" t="n">
        <v>1</v>
      </c>
      <c r="F6" s="6" t="inlineStr">
        <is>
          <t>Leave at 1.0 if the factory quotes in USD</t>
        </is>
      </c>
    </row>
    <row r="7">
      <c r="B7" s="8" t="inlineStr">
        <is>
          <t>Fabric waste allowance %</t>
        </is>
      </c>
      <c r="C7" s="10" t="n">
        <v>0.07000000000000001</v>
      </c>
      <c r="F7" s="6" t="inlineStr">
        <is>
          <t>Marker-dependent; 3-10% is typical</t>
        </is>
      </c>
    </row>
    <row r="9" ht="22" customHeight="1">
      <c r="A9" s="11" t="inlineStr">
        <is>
          <t>Group</t>
        </is>
      </c>
      <c r="B9" s="11" t="inlineStr">
        <is>
          <t>Line item</t>
        </is>
      </c>
      <c r="C9" s="11" t="inlineStr">
        <is>
          <t>Qty / consumption</t>
        </is>
      </c>
      <c r="D9" s="11" t="inlineStr">
        <is>
          <t>Unit cost</t>
        </is>
      </c>
      <c r="E9" s="11" t="inlineStr">
        <is>
          <t>Extended</t>
        </is>
      </c>
      <c r="F9" s="11" t="inlineStr">
        <is>
          <t>Notes</t>
        </is>
      </c>
    </row>
    <row r="10">
      <c r="A10" s="12" t="inlineStr">
        <is>
          <t>Fabric</t>
        </is>
      </c>
      <c r="B10" s="12" t="inlineStr">
        <is>
          <t>Main fabric (yds or m per garment)</t>
        </is>
      </c>
      <c r="C10" s="13" t="n"/>
      <c r="D10" s="14" t="n"/>
      <c r="E10" s="15">
        <f>IF(AND(C10&lt;&gt;"",D10&lt;&gt;""),C10*D10,"")</f>
        <v/>
      </c>
      <c r="F10" s="16" t="inlineStr">
        <is>
          <t>Enter consumption BEFORE waste</t>
        </is>
      </c>
    </row>
    <row r="11">
      <c r="A11" s="12" t="inlineStr">
        <is>
          <t>Fabric</t>
        </is>
      </c>
      <c r="B11" s="12" t="inlineStr">
        <is>
          <t>Contrast / lining</t>
        </is>
      </c>
      <c r="C11" s="13" t="n"/>
      <c r="D11" s="14" t="n"/>
      <c r="E11" s="15">
        <f>IF(AND(C11&lt;&gt;"",D11&lt;&gt;""),C11*D11,"")</f>
        <v/>
      </c>
      <c r="F11" s="16" t="inlineStr"/>
    </row>
    <row r="12">
      <c r="A12" s="12" t="inlineStr">
        <is>
          <t>Fabric</t>
        </is>
      </c>
      <c r="B12" s="12" t="inlineStr">
        <is>
          <t>Waste allowance</t>
        </is>
      </c>
      <c r="C12" s="17">
        <f>IF(C10&lt;&gt;"",C10*$C$7,"")</f>
        <v/>
      </c>
      <c r="D12" s="18">
        <f>D10</f>
        <v/>
      </c>
      <c r="E12" s="15">
        <f>IF(AND(C12&lt;&gt;"",D12&lt;&gt;""),C12*D12,"")</f>
        <v/>
      </c>
      <c r="F12" s="16">
        <f>consumption x waste %; see note</f>
        <v/>
      </c>
    </row>
    <row r="13">
      <c r="A13" s="12" t="inlineStr">
        <is>
          <t>Trims</t>
        </is>
      </c>
      <c r="B13" s="12" t="inlineStr">
        <is>
          <t>Thread</t>
        </is>
      </c>
      <c r="C13" s="13" t="n"/>
      <c r="D13" s="14" t="n"/>
      <c r="E13" s="15">
        <f>IF(AND(C13&lt;&gt;"",D13&lt;&gt;""),C13*D13,"")</f>
        <v/>
      </c>
      <c r="F13" s="16" t="inlineStr"/>
    </row>
    <row r="14">
      <c r="A14" s="12" t="inlineStr">
        <is>
          <t>Trims</t>
        </is>
      </c>
      <c r="B14" s="12" t="inlineStr">
        <is>
          <t>Rib / binding</t>
        </is>
      </c>
      <c r="C14" s="13" t="n"/>
      <c r="D14" s="14" t="n"/>
      <c r="E14" s="15">
        <f>IF(AND(C14&lt;&gt;"",D14&lt;&gt;""),C14*D14,"")</f>
        <v/>
      </c>
      <c r="F14" s="16" t="inlineStr"/>
    </row>
    <row r="15">
      <c r="A15" s="12" t="inlineStr">
        <is>
          <t>Trims</t>
        </is>
      </c>
      <c r="B15" s="12" t="inlineStr">
        <is>
          <t>Interlining / fusing</t>
        </is>
      </c>
      <c r="C15" s="13" t="n"/>
      <c r="D15" s="14" t="n"/>
      <c r="E15" s="15">
        <f>IF(AND(C15&lt;&gt;"",D15&lt;&gt;""),C15*D15,"")</f>
        <v/>
      </c>
      <c r="F15" s="16" t="inlineStr"/>
    </row>
    <row r="16">
      <c r="A16" s="12" t="inlineStr">
        <is>
          <t>Trims</t>
        </is>
      </c>
      <c r="B16" s="12" t="inlineStr">
        <is>
          <t>Zipper / closure</t>
        </is>
      </c>
      <c r="C16" s="13" t="n"/>
      <c r="D16" s="14" t="n"/>
      <c r="E16" s="15">
        <f>IF(AND(C16&lt;&gt;"",D16&lt;&gt;""),C16*D16,"")</f>
        <v/>
      </c>
      <c r="F16" s="16" t="inlineStr"/>
    </row>
    <row r="17">
      <c r="A17" s="12" t="inlineStr">
        <is>
          <t>Trims</t>
        </is>
      </c>
      <c r="B17" s="12" t="inlineStr">
        <is>
          <t>Buttons / hardware</t>
        </is>
      </c>
      <c r="C17" s="13" t="n"/>
      <c r="D17" s="14" t="n"/>
      <c r="E17" s="15">
        <f>IF(AND(C17&lt;&gt;"",D17&lt;&gt;""),C17*D17,"")</f>
        <v/>
      </c>
      <c r="F17" s="16" t="inlineStr"/>
    </row>
    <row r="18">
      <c r="A18" s="12" t="inlineStr">
        <is>
          <t>Trims</t>
        </is>
      </c>
      <c r="B18" s="12" t="inlineStr">
        <is>
          <t>Elastic / drawcord</t>
        </is>
      </c>
      <c r="C18" s="13" t="n"/>
      <c r="D18" s="14" t="n"/>
      <c r="E18" s="15">
        <f>IF(AND(C18&lt;&gt;"",D18&lt;&gt;""),C18*D18,"")</f>
        <v/>
      </c>
      <c r="F18" s="16" t="inlineStr"/>
    </row>
    <row r="19">
      <c r="A19" s="12" t="inlineStr">
        <is>
          <t>Trims</t>
        </is>
      </c>
      <c r="B19" s="12" t="inlineStr">
        <is>
          <t>Brand + size labels</t>
        </is>
      </c>
      <c r="C19" s="13" t="n"/>
      <c r="D19" s="14" t="n"/>
      <c r="E19" s="15">
        <f>IF(AND(C19&lt;&gt;"",D19&lt;&gt;""),C19*D19,"")</f>
        <v/>
      </c>
      <c r="F19" s="16" t="inlineStr"/>
    </row>
    <row r="20">
      <c r="A20" s="12" t="inlineStr">
        <is>
          <t>Trims</t>
        </is>
      </c>
      <c r="B20" s="12" t="inlineStr">
        <is>
          <t>Care / content label</t>
        </is>
      </c>
      <c r="C20" s="13" t="n"/>
      <c r="D20" s="14" t="n"/>
      <c r="E20" s="15">
        <f>IF(AND(C20&lt;&gt;"",D20&lt;&gt;""),C20*D20,"")</f>
        <v/>
      </c>
      <c r="F20" s="16" t="inlineStr"/>
    </row>
    <row r="21">
      <c r="A21" s="12" t="inlineStr">
        <is>
          <t>Trims</t>
        </is>
      </c>
      <c r="B21" s="12" t="inlineStr">
        <is>
          <t>Hangtag + fastener</t>
        </is>
      </c>
      <c r="C21" s="13" t="n"/>
      <c r="D21" s="14" t="n"/>
      <c r="E21" s="15">
        <f>IF(AND(C21&lt;&gt;"",D21&lt;&gt;""),C21*D21,"")</f>
        <v/>
      </c>
      <c r="F21" s="16" t="inlineStr"/>
    </row>
    <row r="22">
      <c r="A22" s="12" t="inlineStr">
        <is>
          <t>Trims</t>
        </is>
      </c>
      <c r="B22" s="12" t="inlineStr">
        <is>
          <t>Polybag + carton</t>
        </is>
      </c>
      <c r="C22" s="13" t="n"/>
      <c r="D22" s="14" t="n"/>
      <c r="E22" s="15">
        <f>IF(AND(C22&lt;&gt;"",D22&lt;&gt;""),C22*D22,"")</f>
        <v/>
      </c>
      <c r="F22" s="16" t="inlineStr"/>
    </row>
    <row r="23">
      <c r="A23" s="12" t="inlineStr">
        <is>
          <t>Labour</t>
        </is>
      </c>
      <c r="B23" s="12" t="inlineStr">
        <is>
          <t>Cutting</t>
        </is>
      </c>
      <c r="C23" s="13" t="n"/>
      <c r="D23" s="14" t="n"/>
      <c r="E23" s="15">
        <f>IF(AND(C23&lt;&gt;"",D23&lt;&gt;""),C23*D23,"")</f>
        <v/>
      </c>
      <c r="F23" s="16" t="inlineStr"/>
    </row>
    <row r="24">
      <c r="A24" s="12" t="inlineStr">
        <is>
          <t>Labour</t>
        </is>
      </c>
      <c r="B24" s="12" t="inlineStr">
        <is>
          <t>Sewing</t>
        </is>
      </c>
      <c r="C24" s="13" t="n"/>
      <c r="D24" s="14" t="n"/>
      <c r="E24" s="15">
        <f>IF(AND(C24&lt;&gt;"",D24&lt;&gt;""),C24*D24,"")</f>
        <v/>
      </c>
      <c r="F24" s="16" t="inlineStr">
        <is>
          <t>The big one — ask for it broken out, not bundled</t>
        </is>
      </c>
    </row>
    <row r="25">
      <c r="A25" s="12" t="inlineStr">
        <is>
          <t>Labour</t>
        </is>
      </c>
      <c r="B25" s="12" t="inlineStr">
        <is>
          <t>Finishing / pressing</t>
        </is>
      </c>
      <c r="C25" s="13" t="n"/>
      <c r="D25" s="14" t="n"/>
      <c r="E25" s="15">
        <f>IF(AND(C25&lt;&gt;"",D25&lt;&gt;""),C25*D25,"")</f>
        <v/>
      </c>
      <c r="F25" s="16" t="inlineStr"/>
    </row>
    <row r="26">
      <c r="A26" s="12" t="inlineStr">
        <is>
          <t>Labour</t>
        </is>
      </c>
      <c r="B26" s="12" t="inlineStr">
        <is>
          <t>Packing</t>
        </is>
      </c>
      <c r="C26" s="13" t="n"/>
      <c r="D26" s="14" t="n"/>
      <c r="E26" s="15">
        <f>IF(AND(C26&lt;&gt;"",D26&lt;&gt;""),C26*D26,"")</f>
        <v/>
      </c>
      <c r="F26" s="16" t="inlineStr"/>
    </row>
    <row r="27">
      <c r="A27" s="12" t="inlineStr">
        <is>
          <t>Labour</t>
        </is>
      </c>
      <c r="B27" s="12" t="inlineStr">
        <is>
          <t>Wash / dye process</t>
        </is>
      </c>
      <c r="C27" s="13" t="n"/>
      <c r="D27" s="14" t="n"/>
      <c r="E27" s="15">
        <f>IF(AND(C27&lt;&gt;"",D27&lt;&gt;""),C27*D27,"")</f>
        <v/>
      </c>
      <c r="F27" s="16" t="inlineStr"/>
    </row>
    <row r="28">
      <c r="A28" s="12" t="inlineStr">
        <is>
          <t>Labour</t>
        </is>
      </c>
      <c r="B28" s="12" t="inlineStr">
        <is>
          <t>Print / embroidery</t>
        </is>
      </c>
      <c r="C28" s="13" t="n"/>
      <c r="D28" s="14" t="n"/>
      <c r="E28" s="15">
        <f>IF(AND(C28&lt;&gt;"",D28&lt;&gt;""),C28*D28,"")</f>
        <v/>
      </c>
      <c r="F28" s="16" t="inlineStr"/>
    </row>
    <row r="29">
      <c r="A29" s="12" t="inlineStr">
        <is>
          <t>Factory</t>
        </is>
      </c>
      <c r="B29" s="12" t="inlineStr">
        <is>
          <t>Overhead + factory margin</t>
        </is>
      </c>
      <c r="C29" s="13" t="n"/>
      <c r="D29" s="14" t="n"/>
      <c r="E29" s="15">
        <f>IF(AND(C29&lt;&gt;"",D29&lt;&gt;""),C29*D29,"")</f>
        <v/>
      </c>
      <c r="F29" s="16" t="inlineStr">
        <is>
          <t>Stated, not hidden, if you can get it</t>
        </is>
      </c>
    </row>
    <row r="30">
      <c r="A30" s="12" t="inlineStr">
        <is>
          <t>Landed</t>
        </is>
      </c>
      <c r="B30" s="12" t="inlineStr">
        <is>
          <t>Freight to warehouse</t>
        </is>
      </c>
      <c r="C30" s="13" t="n"/>
      <c r="D30" s="14" t="n"/>
      <c r="E30" s="15">
        <f>IF(AND(C30&lt;&gt;"",D30&lt;&gt;""),C30*D30,"")</f>
        <v/>
      </c>
      <c r="F30" s="16" t="inlineStr">
        <is>
          <t>Per unit</t>
        </is>
      </c>
    </row>
    <row r="31">
      <c r="A31" s="12" t="inlineStr">
        <is>
          <t>Landed</t>
        </is>
      </c>
      <c r="B31" s="12" t="inlineStr">
        <is>
          <t>Duty / tariff</t>
        </is>
      </c>
      <c r="C31" s="13" t="n"/>
      <c r="D31" s="14" t="n"/>
      <c r="E31" s="15">
        <f>IF(AND(C31&lt;&gt;"",D31&lt;&gt;""),C31*D31,"")</f>
        <v/>
      </c>
      <c r="F31" s="16" t="inlineStr">
        <is>
          <t>Per unit; depends on HTS code and origin</t>
        </is>
      </c>
    </row>
    <row r="32">
      <c r="A32" s="12" t="inlineStr">
        <is>
          <t>Landed</t>
        </is>
      </c>
      <c r="B32" s="12" t="inlineStr">
        <is>
          <t>Customs brokerage + insurance</t>
        </is>
      </c>
      <c r="C32" s="13" t="n"/>
      <c r="D32" s="14" t="n"/>
      <c r="E32" s="15">
        <f>IF(AND(C32&lt;&gt;"",D32&lt;&gt;""),C32*D32,"")</f>
        <v/>
      </c>
      <c r="F32" s="16" t="inlineStr"/>
    </row>
    <row r="33">
      <c r="A33" s="12" t="inlineStr">
        <is>
          <t>Landed</t>
        </is>
      </c>
      <c r="B33" s="12" t="inlineStr">
        <is>
          <t>Inspection</t>
        </is>
      </c>
      <c r="C33" s="13" t="n"/>
      <c r="D33" s="14" t="n"/>
      <c r="E33" s="15">
        <f>IF(AND(C33&lt;&gt;"",D33&lt;&gt;""),C33*D33,"")</f>
        <v/>
      </c>
      <c r="F33" s="16" t="inlineStr">
        <is>
          <t>Per unit at this quantity</t>
        </is>
      </c>
    </row>
    <row r="34">
      <c r="A34" s="12" t="inlineStr">
        <is>
          <t>Landed</t>
        </is>
      </c>
      <c r="B34" s="12" t="inlineStr">
        <is>
          <t>Defect / rework allowance</t>
        </is>
      </c>
      <c r="C34" s="13" t="n"/>
      <c r="D34" s="14" t="n"/>
      <c r="E34" s="15">
        <f>IF(AND(C34&lt;&gt;"",D34&lt;&gt;""),C34*D34,"")</f>
        <v/>
      </c>
      <c r="F34" s="16" t="inlineStr"/>
    </row>
    <row r="35">
      <c r="A35" s="12" t="inlineStr">
        <is>
          <t>Development</t>
        </is>
      </c>
      <c r="B35" s="12" t="inlineStr">
        <is>
          <t>Patterns + grading (total)</t>
        </is>
      </c>
      <c r="C35" s="16" t="inlineStr">
        <is>
          <t>total</t>
        </is>
      </c>
      <c r="D35" s="14" t="n"/>
      <c r="E35" s="15">
        <f>IF(D35&lt;&gt;"",D35/$C$5,"")</f>
        <v/>
      </c>
      <c r="F35" s="16" t="inlineStr">
        <is>
          <t>Enter the TOTAL; divided by order quantity automatically</t>
        </is>
      </c>
    </row>
    <row r="36">
      <c r="A36" s="12" t="inlineStr">
        <is>
          <t>Development</t>
        </is>
      </c>
      <c r="B36" s="12" t="inlineStr">
        <is>
          <t>Sampling rounds (total)</t>
        </is>
      </c>
      <c r="C36" s="16" t="inlineStr">
        <is>
          <t>total</t>
        </is>
      </c>
      <c r="D36" s="14" t="n"/>
      <c r="E36" s="15">
        <f>IF(D36&lt;&gt;"",D36/$C$5,"")</f>
        <v/>
      </c>
      <c r="F36" s="16" t="inlineStr">
        <is>
          <t>Enter the TOTAL; divided by order quantity automatically</t>
        </is>
      </c>
    </row>
    <row r="37">
      <c r="A37" s="12" t="inlineStr">
        <is>
          <t>Development</t>
        </is>
      </c>
      <c r="B37" s="12" t="inlineStr">
        <is>
          <t>Sample fabric at minimums (total)</t>
        </is>
      </c>
      <c r="C37" s="16" t="inlineStr">
        <is>
          <t>total</t>
        </is>
      </c>
      <c r="D37" s="14" t="n"/>
      <c r="E37" s="15">
        <f>IF(D37&lt;&gt;"",D37/$C$5,"")</f>
        <v/>
      </c>
      <c r="F37" s="16" t="inlineStr">
        <is>
          <t>Enter the TOTAL; divided by order quantity automatically</t>
        </is>
      </c>
    </row>
    <row r="38">
      <c r="A38" s="12" t="inlineStr">
        <is>
          <t>Development</t>
        </is>
      </c>
      <c r="B38" s="12" t="inlineStr">
        <is>
          <t>Sample shipping (total)</t>
        </is>
      </c>
      <c r="C38" s="16" t="inlineStr">
        <is>
          <t>total</t>
        </is>
      </c>
      <c r="D38" s="14" t="n"/>
      <c r="E38" s="15">
        <f>IF(D38&lt;&gt;"",D38/$C$5,"")</f>
        <v/>
      </c>
      <c r="F38" s="16" t="inlineStr">
        <is>
          <t>Enter the TOTAL; divided by order quantity automatically</t>
        </is>
      </c>
    </row>
    <row r="40">
      <c r="A40" s="19" t="n"/>
      <c r="B40" s="20" t="inlineStr">
        <is>
          <t>Materials subtotal (fabric + trims)</t>
        </is>
      </c>
      <c r="C40" s="19" t="n"/>
      <c r="D40" s="19" t="n"/>
      <c r="E40" s="21">
        <f>SUM(E10:E22)</f>
        <v/>
      </c>
      <c r="F40" s="19" t="n"/>
    </row>
    <row r="41">
      <c r="A41" s="19" t="n"/>
      <c r="B41" s="20" t="inlineStr">
        <is>
          <t>Labour subtotal</t>
        </is>
      </c>
      <c r="C41" s="19" t="n"/>
      <c r="D41" s="19" t="n"/>
      <c r="E41" s="21">
        <f>SUM(E23:E28)</f>
        <v/>
      </c>
      <c r="F41" s="19" t="n"/>
    </row>
    <row r="42">
      <c r="A42" s="19" t="n"/>
      <c r="B42" s="20" t="inlineStr">
        <is>
          <t>Factory overhead</t>
        </is>
      </c>
      <c r="C42" s="19" t="n"/>
      <c r="D42" s="19" t="n"/>
      <c r="E42" s="21">
        <f>SUM(E29:E29)</f>
        <v/>
      </c>
      <c r="F42" s="19" t="n"/>
    </row>
    <row r="43">
      <c r="A43" s="19" t="n"/>
      <c r="B43" s="20" t="inlineStr">
        <is>
          <t>EX-FACTORY COST PER UNIT</t>
        </is>
      </c>
      <c r="C43" s="19" t="n"/>
      <c r="D43" s="19" t="n"/>
      <c r="E43" s="21">
        <f>(SUM(E10:E22)+SUM(E23:E28)+SUM(E29:E29))*$C$6</f>
        <v/>
      </c>
      <c r="F43" s="19" t="n"/>
    </row>
    <row r="44">
      <c r="A44" s="19" t="n"/>
      <c r="B44" s="20" t="inlineStr">
        <is>
          <t>Logistics, duty + inspection</t>
        </is>
      </c>
      <c r="C44" s="19" t="n"/>
      <c r="D44" s="19" t="n"/>
      <c r="E44" s="21">
        <f>SUM(E30:E34)</f>
        <v/>
      </c>
      <c r="F44" s="19" t="n"/>
    </row>
    <row r="45">
      <c r="A45" s="19" t="n"/>
      <c r="B45" s="20" t="inlineStr">
        <is>
          <t>Development, amortised per unit</t>
        </is>
      </c>
      <c r="C45" s="19" t="n"/>
      <c r="D45" s="19" t="n"/>
      <c r="E45" s="21">
        <f>SUM(E35:E38)</f>
        <v/>
      </c>
      <c r="F45" s="19" t="n"/>
    </row>
    <row r="46" ht="22" customHeight="1">
      <c r="A46" s="22" t="n"/>
      <c r="B46" s="23" t="inlineStr">
        <is>
          <t>LANDED COST PER UNIT</t>
        </is>
      </c>
      <c r="C46" s="22" t="n"/>
      <c r="D46" s="22" t="n"/>
      <c r="E46" s="24">
        <f>E43+SUM(E30:E34)+SUM(E35:E38)</f>
        <v/>
      </c>
      <c r="F46" s="22" t="n"/>
    </row>
    <row r="48" ht="28" customHeight="1">
      <c r="A48" s="25" t="inlineStr">
        <is>
          <t>Landed cost is the per-unit cost of a finished garment sitting in your warehouse ready to sell. Price from this number, never from the factory quote.</t>
        </is>
      </c>
    </row>
  </sheetData>
  <mergeCells count="4">
    <mergeCell ref="A2:F2"/>
    <mergeCell ref="A1:F1"/>
    <mergeCell ref="A4:F4"/>
    <mergeCell ref="A48:F4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62" customWidth="1" min="4" max="4"/>
  </cols>
  <sheetData>
    <row r="1" ht="30" customHeight="1">
      <c r="A1" s="1" t="inlineStr">
        <is>
          <t>Pricing &amp; Margin</t>
        </is>
      </c>
    </row>
    <row r="2" ht="18" customHeight="1">
      <c r="A2" s="2" t="inlineStr">
        <is>
          <t>Pulls landed cost from the Cost Sheet</t>
        </is>
      </c>
    </row>
    <row r="4" ht="22" customHeight="1">
      <c r="A4" s="11" t="inlineStr"/>
      <c r="B4" s="11" t="inlineStr">
        <is>
          <t>Your price</t>
        </is>
      </c>
      <c r="C4" s="11" t="inlineStr">
        <is>
          <t>Gross margin</t>
        </is>
      </c>
      <c r="D4" s="11" t="inlineStr">
        <is>
          <t>Notes</t>
        </is>
      </c>
    </row>
    <row r="5">
      <c r="A5" s="8" t="inlineStr">
        <is>
          <t>Landed cost per unit</t>
        </is>
      </c>
      <c r="B5" s="21">
        <f>'Cost Sheet'!$E$46</f>
        <v/>
      </c>
      <c r="D5" s="6" t="inlineStr">
        <is>
          <t>Calculated on the Cost Sheet</t>
        </is>
      </c>
    </row>
    <row r="7">
      <c r="A7" s="12" t="inlineStr">
        <is>
          <t>DTC retail price</t>
        </is>
      </c>
      <c r="B7" s="14" t="n"/>
      <c r="C7" s="26">
        <f>IF(B7&gt;0,(B7-$B$5)/B7,"")</f>
        <v/>
      </c>
      <c r="D7" s="6" t="inlineStr">
        <is>
          <t>Common anchor is 4x landed cost; target 65-75% gross margin</t>
        </is>
      </c>
    </row>
    <row r="8">
      <c r="A8" s="12" t="inlineStr">
        <is>
          <t>Wholesale price</t>
        </is>
      </c>
      <c r="B8" s="14" t="n"/>
      <c r="C8" s="26">
        <f>IF(B8&gt;0,(B8-$B$5)/B8,"")</f>
        <v/>
      </c>
      <c r="D8" s="6" t="inlineStr">
        <is>
          <t>Keystone or better; the retailer's margin sets your ceiling</t>
        </is>
      </c>
    </row>
    <row r="9">
      <c r="A9" s="12" t="inlineStr">
        <is>
          <t>Suggested retail (from wholesale)</t>
        </is>
      </c>
      <c r="B9" s="14" t="n"/>
      <c r="C9" s="26">
        <f>IF(B9&gt;0,(B9-$B$5)/B9,"")</f>
        <v/>
      </c>
      <c r="D9" s="6" t="inlineStr">
        <is>
          <t>Usually 2x wholesale</t>
        </is>
      </c>
    </row>
    <row r="11">
      <c r="A11" s="8" t="inlineStr">
        <is>
          <t>Price needed to hit a target margin</t>
        </is>
      </c>
    </row>
    <row r="12" ht="22" customHeight="1">
      <c r="A12" s="11" t="inlineStr">
        <is>
          <t>Target gross margin</t>
        </is>
      </c>
      <c r="B12" s="11" t="inlineStr">
        <is>
          <t>Required price</t>
        </is>
      </c>
      <c r="C12" s="11" t="inlineStr">
        <is>
          <t>Multiple of landed cost</t>
        </is>
      </c>
      <c r="D12" s="11" t="inlineStr">
        <is>
          <t>Notes</t>
        </is>
      </c>
    </row>
    <row r="13">
      <c r="A13" s="27" t="n">
        <v>0.5</v>
      </c>
      <c r="B13" s="15">
        <f>IF($B$5&gt;0,$B$5/(1-A13),"")</f>
        <v/>
      </c>
      <c r="C13" s="28">
        <f>IF($B$5&gt;0,B13/$B$5,"")</f>
        <v/>
      </c>
      <c r="D13" s="6" t="inlineStr">
        <is>
          <t>Thin for DTC once you add shipping, returns and acquisition cost</t>
        </is>
      </c>
    </row>
    <row r="14">
      <c r="A14" s="27" t="n">
        <v>0.6</v>
      </c>
      <c r="B14" s="15">
        <f>IF($B$5&gt;0,$B$5/(1-A14),"")</f>
        <v/>
      </c>
      <c r="C14" s="28">
        <f>IF($B$5&gt;0,B14/$B$5,"")</f>
        <v/>
      </c>
      <c r="D14" s="6" t="inlineStr">
        <is>
          <t>Workable wholesale-led</t>
        </is>
      </c>
    </row>
    <row r="15">
      <c r="A15" s="27" t="n">
        <v>0.65</v>
      </c>
      <c r="B15" s="15">
        <f>IF($B$5&gt;0,$B$5/(1-A15),"")</f>
        <v/>
      </c>
      <c r="C15" s="28">
        <f>IF($B$5&gt;0,B15/$B$5,"")</f>
        <v/>
      </c>
      <c r="D15" s="6" t="inlineStr">
        <is>
          <t>Lower end of a healthy DTC target</t>
        </is>
      </c>
    </row>
    <row r="16">
      <c r="A16" s="27" t="n">
        <v>0.7</v>
      </c>
      <c r="B16" s="15">
        <f>IF($B$5&gt;0,$B$5/(1-A16),"")</f>
        <v/>
      </c>
      <c r="C16" s="28">
        <f>IF($B$5&gt;0,B16/$B$5,"")</f>
        <v/>
      </c>
      <c r="D16" s="6" t="inlineStr">
        <is>
          <t>Comfortable DTC, room to discount</t>
        </is>
      </c>
    </row>
    <row r="17">
      <c r="A17" s="27" t="n">
        <v>0.75</v>
      </c>
      <c r="B17" s="15">
        <f>IF($B$5&gt;0,$B$5/(1-A17),"")</f>
        <v/>
      </c>
      <c r="C17" s="28">
        <f>IF($B$5&gt;0,B17/$B$5,"")</f>
        <v/>
      </c>
      <c r="D17" s="6" t="inlineStr">
        <is>
          <t>Strong DTC; check it is achievable at your quantity</t>
        </is>
      </c>
    </row>
    <row r="19" ht="28" customHeight="1">
      <c r="A19" s="25" t="inlineStr">
        <is>
          <t>Gross margin here is before shipping, returns, payment fees and customer acquisition. If 30% of your units will sell on promotion, model that too — the blended margin is the one that pays your bills.</t>
        </is>
      </c>
    </row>
  </sheetData>
  <mergeCells count="3">
    <mergeCell ref="A1:D1"/>
    <mergeCell ref="A19:D19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1" t="inlineStr">
        <is>
          <t>Scenario Comparison</t>
        </is>
      </c>
    </row>
    <row r="2" ht="18" customHeight="1">
      <c r="A2" s="2" t="inlineStr">
        <is>
          <t>Three quantities, or three factories, side by side</t>
        </is>
      </c>
    </row>
    <row r="4" ht="22" customHeight="1">
      <c r="A4" s="11" t="inlineStr"/>
      <c r="B4" s="11" t="inlineStr">
        <is>
          <t>Scenario A</t>
        </is>
      </c>
      <c r="C4" s="11" t="inlineStr">
        <is>
          <t>Scenario B</t>
        </is>
      </c>
      <c r="D4" s="11" t="inlineStr">
        <is>
          <t>Scenario C</t>
        </is>
      </c>
    </row>
    <row r="5">
      <c r="A5" s="12" t="inlineStr">
        <is>
          <t>Quantity</t>
        </is>
      </c>
      <c r="B5" s="29" t="n"/>
      <c r="C5" s="29" t="n"/>
      <c r="D5" s="29" t="n"/>
    </row>
    <row r="6">
      <c r="A6" s="12" t="inlineStr">
        <is>
          <t>Ex-factory cost / unit</t>
        </is>
      </c>
      <c r="B6" s="14" t="n"/>
      <c r="C6" s="14" t="n"/>
      <c r="D6" s="14" t="n"/>
    </row>
    <row r="7">
      <c r="A7" s="12" t="inlineStr">
        <is>
          <t>Freight + duty / unit</t>
        </is>
      </c>
      <c r="B7" s="29" t="n"/>
      <c r="C7" s="29" t="n"/>
      <c r="D7" s="29" t="n"/>
    </row>
    <row r="8">
      <c r="A8" s="12" t="inlineStr">
        <is>
          <t>Inspection / unit</t>
        </is>
      </c>
      <c r="B8" s="29" t="n"/>
      <c r="C8" s="29" t="n"/>
      <c r="D8" s="29" t="n"/>
    </row>
    <row r="9">
      <c r="A9" s="12" t="inlineStr">
        <is>
          <t>Development (total)</t>
        </is>
      </c>
      <c r="B9" s="14" t="n"/>
      <c r="C9" s="14" t="n"/>
      <c r="D9" s="14" t="n"/>
    </row>
    <row r="10">
      <c r="A10" s="12" t="inlineStr">
        <is>
          <t>Development / unit</t>
        </is>
      </c>
      <c r="B10" s="15">
        <f>IF(B5&gt;0,B9/B5,"")</f>
        <v/>
      </c>
      <c r="C10" s="15">
        <f>IF(C5&gt;0,C9/C5,"")</f>
        <v/>
      </c>
      <c r="D10" s="15">
        <f>IF(D5&gt;0,D9/D5,"")</f>
        <v/>
      </c>
    </row>
    <row r="11">
      <c r="A11" s="30" t="inlineStr">
        <is>
          <t>LANDED COST / UNIT</t>
        </is>
      </c>
      <c r="B11" s="21">
        <f>B6+B7+B8+B10</f>
        <v/>
      </c>
      <c r="C11" s="21">
        <f>C6+C7+C8+C10</f>
        <v/>
      </c>
      <c r="D11" s="21">
        <f>D6+D7+D8+D10</f>
        <v/>
      </c>
    </row>
    <row r="12">
      <c r="A12" s="12" t="inlineStr">
        <is>
          <t>Your price</t>
        </is>
      </c>
      <c r="B12" s="14" t="n"/>
      <c r="C12" s="14" t="n"/>
      <c r="D12" s="14" t="n"/>
    </row>
    <row r="13">
      <c r="A13" s="12" t="inlineStr">
        <is>
          <t>Gross margin</t>
        </is>
      </c>
      <c r="B13" s="26">
        <f>IF(B12&gt;0,(B12-B11)/B12,"")</f>
        <v/>
      </c>
      <c r="C13" s="26">
        <f>IF(C12&gt;0,(C12-C11)/C12,"")</f>
        <v/>
      </c>
      <c r="D13" s="26">
        <f>IF(D12&gt;0,(D12-D11)/D12,"")</f>
        <v/>
      </c>
    </row>
    <row r="14">
      <c r="A14" s="12" t="inlineStr">
        <is>
          <t>Total cash required</t>
        </is>
      </c>
      <c r="B14" s="15">
        <f>IF(B5&gt;0,B5*B11,"")</f>
        <v/>
      </c>
      <c r="C14" s="15">
        <f>IF(C5&gt;0,C5*C11,"")</f>
        <v/>
      </c>
      <c r="D14" s="15">
        <f>IF(D5&gt;0,D5*D11,"")</f>
        <v/>
      </c>
    </row>
    <row r="15">
      <c r="A15" s="12" t="inlineStr">
        <is>
          <t>Lead time (weeks)</t>
        </is>
      </c>
      <c r="B15" s="29" t="n"/>
      <c r="C15" s="29" t="n"/>
      <c r="D15" s="29" t="n"/>
    </row>
    <row r="17" ht="28" customHeight="1">
      <c r="A17" s="25" t="inlineStr">
        <is>
          <t>The cheapest unit cost is not automatically the best scenario. Compare total cash required and lead time too — a lower unit price that ties up twice the cash for twice as long is often the worse deal for a growing brand.</t>
        </is>
      </c>
    </row>
  </sheetData>
  <mergeCells count="3">
    <mergeCell ref="A1:D1"/>
    <mergeCell ref="A17:D1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2026-10-08T21:13:25Z</dcterms:created>
  <dcterms:modified xmlns:dcterms="http://purl.org/dc/terms/" xmlns:xsi="http://www.w3.org/2001/XMLSchema-instance" xsi:type="dcterms:W3CDTF">2026-10-08T21:13:25Z</dcterms:modified>
</cp:coreProperties>
</file>